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gk/Desktop/"/>
    </mc:Choice>
  </mc:AlternateContent>
  <xr:revisionPtr revIDLastSave="0" documentId="8_{A02B2E3D-7A86-CC49-9BC0-D06500FA1494}" xr6:coauthVersionLast="47" xr6:coauthVersionMax="47" xr10:uidLastSave="{00000000-0000-0000-0000-000000000000}"/>
  <bookViews>
    <workbookView xWindow="9780" yWindow="600" windowWidth="26240" windowHeight="15320" xr2:uid="{231C53D5-ADD9-7F43-8285-8B7FB6011800}"/>
  </bookViews>
  <sheets>
    <sheet name="Standard 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9" i="1" l="1"/>
  <c r="AF14" i="1"/>
  <c r="AF17" i="1"/>
  <c r="AO26" i="1"/>
  <c r="AO14" i="1"/>
</calcChain>
</file>

<file path=xl/sharedStrings.xml><?xml version="1.0" encoding="utf-8"?>
<sst xmlns="http://schemas.openxmlformats.org/spreadsheetml/2006/main" count="109" uniqueCount="88">
  <si>
    <t>STANDARD</t>
  </si>
  <si>
    <t>Si</t>
  </si>
  <si>
    <t>Al</t>
  </si>
  <si>
    <t>Ti</t>
  </si>
  <si>
    <t>Mn</t>
  </si>
  <si>
    <t>Mg</t>
  </si>
  <si>
    <t>Ca</t>
  </si>
  <si>
    <t>K</t>
  </si>
  <si>
    <t>P</t>
  </si>
  <si>
    <t xml:space="preserve"> </t>
  </si>
  <si>
    <t>Trace Elements</t>
  </si>
  <si>
    <t>BCR-2</t>
  </si>
  <si>
    <t>Na</t>
  </si>
  <si>
    <t>Ba</t>
  </si>
  <si>
    <t>Ce</t>
  </si>
  <si>
    <t>Co</t>
  </si>
  <si>
    <t>Cr</t>
  </si>
  <si>
    <t>Eu</t>
  </si>
  <si>
    <t>Ga</t>
  </si>
  <si>
    <t>Gd</t>
  </si>
  <si>
    <t>La</t>
  </si>
  <si>
    <t>Mo</t>
  </si>
  <si>
    <t>Nd</t>
  </si>
  <si>
    <t>Rb</t>
  </si>
  <si>
    <t>Sc</t>
  </si>
  <si>
    <t>Sr</t>
  </si>
  <si>
    <t>Th</t>
  </si>
  <si>
    <t>U</t>
  </si>
  <si>
    <t>V</t>
  </si>
  <si>
    <t>Y</t>
  </si>
  <si>
    <t>Yb</t>
  </si>
  <si>
    <t xml:space="preserve">Zn </t>
  </si>
  <si>
    <t>Zr</t>
  </si>
  <si>
    <t>Cs</t>
  </si>
  <si>
    <t>Cu</t>
  </si>
  <si>
    <t>F</t>
  </si>
  <si>
    <t>Hf</t>
  </si>
  <si>
    <t xml:space="preserve">Ho </t>
  </si>
  <si>
    <t>Li</t>
  </si>
  <si>
    <t>Lu</t>
  </si>
  <si>
    <t>Pb</t>
  </si>
  <si>
    <t>Pr</t>
  </si>
  <si>
    <t>Sm</t>
  </si>
  <si>
    <t>Tb</t>
  </si>
  <si>
    <t>Tm</t>
  </si>
  <si>
    <t>Element wt%</t>
  </si>
  <si>
    <t>Oxide wt %</t>
  </si>
  <si>
    <t>Fe(tot)/Fe2O3</t>
  </si>
  <si>
    <t>PPM</t>
  </si>
  <si>
    <t>Wt%</t>
  </si>
  <si>
    <t>GSP-2</t>
  </si>
  <si>
    <t>Nb</t>
  </si>
  <si>
    <t>Ni</t>
  </si>
  <si>
    <t>Se</t>
  </si>
  <si>
    <t>Dy</t>
  </si>
  <si>
    <t>Er</t>
  </si>
  <si>
    <t>Tl</t>
  </si>
  <si>
    <t>AGV-2</t>
  </si>
  <si>
    <t>Sb</t>
  </si>
  <si>
    <t>Sn</t>
  </si>
  <si>
    <t>Ta</t>
  </si>
  <si>
    <t>SBC-1</t>
  </si>
  <si>
    <t>S</t>
  </si>
  <si>
    <t>As</t>
  </si>
  <si>
    <t>Bi</t>
  </si>
  <si>
    <t>Cd</t>
  </si>
  <si>
    <t>W</t>
  </si>
  <si>
    <t>NOD-P-1</t>
  </si>
  <si>
    <t>Till-4</t>
  </si>
  <si>
    <t xml:space="preserve">SDC-1 </t>
  </si>
  <si>
    <t>Mica Schist</t>
  </si>
  <si>
    <t>Columbia River Basalt</t>
  </si>
  <si>
    <t>Granodiorite</t>
  </si>
  <si>
    <t>Andesite</t>
  </si>
  <si>
    <t>Shale</t>
  </si>
  <si>
    <t>Mn Nodule</t>
  </si>
  <si>
    <t>n.d.</t>
  </si>
  <si>
    <t>NIST 2780</t>
  </si>
  <si>
    <t>Te</t>
  </si>
  <si>
    <t>NIST 2709A</t>
  </si>
  <si>
    <t>NIST RCRA</t>
  </si>
  <si>
    <t>Ag</t>
  </si>
  <si>
    <t>SARM USGS</t>
  </si>
  <si>
    <t>Major Rock Forming Major Elements</t>
  </si>
  <si>
    <t>Columns in red are light elements that will not be detected by EDS on the pXRF</t>
  </si>
  <si>
    <t>To make a new elemental calibration curve, select the appropriate standards for that element, and use standards with a good spread of high to low values to get the best fit curve over the whole compositional range</t>
  </si>
  <si>
    <t>When plotting results, check the expected values listed above against the Certificate of Analyses, on file with ICAL staff; typos may have been entered.</t>
  </si>
  <si>
    <t>Major elements are listed as Wt % Oxide and/or Wt% Element; Trace elements are listed as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</si>
</sst>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C921F-FCB8-844D-8790-0FC8863DFCBD}">
  <dimension ref="A1:BI39"/>
  <sheetViews>
    <sheetView tabSelected="1" topLeftCell="A16" workbookViewId="0">
      <selection activeCell="E45" sqref="E45"/>
    </sheetView>
  </sheetViews>
  <sheetFormatPr baseColWidth="10" defaultRowHeight="16" x14ac:dyDescent="0.2"/>
  <cols>
    <col min="1" max="1" width="12.33203125" customWidth="1"/>
    <col min="2" max="10" width="10.83203125" style="1"/>
    <col min="11" max="36" width="6.83203125" style="1" customWidth="1"/>
    <col min="37" max="37" width="11.6640625" style="1" customWidth="1"/>
    <col min="38" max="40" width="6.83203125" style="1" customWidth="1"/>
    <col min="41" max="41" width="12" style="1" customWidth="1"/>
    <col min="42" max="57" width="6.83203125" style="1" customWidth="1"/>
    <col min="58" max="58" width="10" style="1" customWidth="1"/>
    <col min="59" max="59" width="6.83203125" style="1" customWidth="1"/>
    <col min="60" max="61" width="10.83203125" style="1"/>
  </cols>
  <sheetData>
    <row r="1" spans="1:61" x14ac:dyDescent="0.2">
      <c r="A1" s="2"/>
      <c r="B1" s="3" t="s">
        <v>83</v>
      </c>
      <c r="C1" s="3"/>
      <c r="D1" s="3"/>
      <c r="E1" s="3"/>
      <c r="F1" s="3"/>
      <c r="G1" s="3"/>
      <c r="H1" s="3"/>
      <c r="I1" s="3"/>
      <c r="J1" s="3"/>
      <c r="K1" s="3"/>
      <c r="L1" s="3" t="s">
        <v>10</v>
      </c>
      <c r="M1" s="3"/>
      <c r="N1" s="3"/>
      <c r="O1" s="3"/>
      <c r="P1" s="3"/>
      <c r="Q1" s="3" t="s">
        <v>9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61" x14ac:dyDescent="0.2">
      <c r="A2" s="2" t="s">
        <v>0</v>
      </c>
      <c r="B2" s="5" t="s">
        <v>49</v>
      </c>
      <c r="C2" s="5"/>
      <c r="D2" s="5"/>
      <c r="E2" s="5"/>
      <c r="F2" s="5"/>
      <c r="G2" s="5"/>
      <c r="H2" s="5"/>
      <c r="I2" s="5"/>
      <c r="J2" s="5"/>
      <c r="K2" s="6" t="s">
        <v>48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</row>
    <row r="3" spans="1:61" x14ac:dyDescent="0.2">
      <c r="A3" s="2"/>
      <c r="B3" s="3" t="s">
        <v>1</v>
      </c>
      <c r="C3" s="3" t="s">
        <v>2</v>
      </c>
      <c r="D3" s="3" t="s">
        <v>3</v>
      </c>
      <c r="E3" s="3" t="s">
        <v>47</v>
      </c>
      <c r="F3" s="3" t="s">
        <v>5</v>
      </c>
      <c r="G3" s="3" t="s">
        <v>6</v>
      </c>
      <c r="H3" s="3" t="s">
        <v>7</v>
      </c>
      <c r="I3" s="3" t="s">
        <v>12</v>
      </c>
      <c r="J3" s="3" t="s">
        <v>8</v>
      </c>
      <c r="K3" s="3" t="s">
        <v>81</v>
      </c>
      <c r="L3" s="3" t="s">
        <v>63</v>
      </c>
      <c r="M3" s="3" t="s">
        <v>13</v>
      </c>
      <c r="N3" s="3" t="s">
        <v>64</v>
      </c>
      <c r="O3" s="3" t="s">
        <v>65</v>
      </c>
      <c r="P3" s="3" t="s">
        <v>14</v>
      </c>
      <c r="Q3" s="3" t="s">
        <v>15</v>
      </c>
      <c r="R3" s="3" t="s">
        <v>16</v>
      </c>
      <c r="S3" s="3" t="s">
        <v>33</v>
      </c>
      <c r="T3" s="3" t="s">
        <v>34</v>
      </c>
      <c r="U3" s="3" t="s">
        <v>54</v>
      </c>
      <c r="V3" s="3" t="s">
        <v>55</v>
      </c>
      <c r="W3" s="3" t="s">
        <v>17</v>
      </c>
      <c r="X3" s="3" t="s">
        <v>35</v>
      </c>
      <c r="Y3" s="3" t="s">
        <v>18</v>
      </c>
      <c r="Z3" s="3" t="s">
        <v>19</v>
      </c>
      <c r="AA3" s="3" t="s">
        <v>36</v>
      </c>
      <c r="AB3" s="3" t="s">
        <v>37</v>
      </c>
      <c r="AC3" s="3" t="s">
        <v>20</v>
      </c>
      <c r="AD3" s="3" t="s">
        <v>38</v>
      </c>
      <c r="AE3" s="3" t="s">
        <v>39</v>
      </c>
      <c r="AF3" s="3" t="s">
        <v>4</v>
      </c>
      <c r="AG3" s="3" t="s">
        <v>21</v>
      </c>
      <c r="AH3" s="3" t="s">
        <v>51</v>
      </c>
      <c r="AI3" s="3" t="s">
        <v>22</v>
      </c>
      <c r="AJ3" s="3" t="s">
        <v>52</v>
      </c>
      <c r="AK3" s="3" t="s">
        <v>40</v>
      </c>
      <c r="AL3" s="3" t="s">
        <v>41</v>
      </c>
      <c r="AM3" s="3" t="s">
        <v>23</v>
      </c>
      <c r="AN3" s="3" t="s">
        <v>58</v>
      </c>
      <c r="AO3" s="3" t="s">
        <v>62</v>
      </c>
      <c r="AP3" s="3" t="s">
        <v>24</v>
      </c>
      <c r="AQ3" s="3" t="s">
        <v>53</v>
      </c>
      <c r="AR3" s="3" t="s">
        <v>42</v>
      </c>
      <c r="AS3" s="3" t="s">
        <v>59</v>
      </c>
      <c r="AT3" s="3" t="s">
        <v>25</v>
      </c>
      <c r="AU3" s="3" t="s">
        <v>60</v>
      </c>
      <c r="AV3" s="3" t="s">
        <v>43</v>
      </c>
      <c r="AW3" s="3" t="s">
        <v>78</v>
      </c>
      <c r="AX3" s="3" t="s">
        <v>26</v>
      </c>
      <c r="AY3" s="3" t="s">
        <v>56</v>
      </c>
      <c r="AZ3" s="3" t="s">
        <v>44</v>
      </c>
      <c r="BA3" s="3" t="s">
        <v>27</v>
      </c>
      <c r="BB3" s="3" t="s">
        <v>28</v>
      </c>
      <c r="BC3" s="3" t="s">
        <v>66</v>
      </c>
      <c r="BD3" s="3" t="s">
        <v>29</v>
      </c>
      <c r="BE3" s="3" t="s">
        <v>30</v>
      </c>
      <c r="BF3" s="3" t="s">
        <v>31</v>
      </c>
      <c r="BG3" s="3" t="s">
        <v>32</v>
      </c>
      <c r="BI3" s="1" t="s">
        <v>9</v>
      </c>
    </row>
    <row r="4" spans="1:61" x14ac:dyDescent="0.2">
      <c r="A4" s="10" t="s">
        <v>11</v>
      </c>
      <c r="B4" s="3" t="s">
        <v>71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61" x14ac:dyDescent="0.2">
      <c r="A5" s="2" t="s">
        <v>45</v>
      </c>
      <c r="B5" s="8">
        <v>25.3</v>
      </c>
      <c r="C5" s="8">
        <v>7.14</v>
      </c>
      <c r="D5" s="8">
        <v>1.35</v>
      </c>
      <c r="E5" s="8">
        <v>9.65</v>
      </c>
      <c r="F5" s="8">
        <v>2.16</v>
      </c>
      <c r="G5" s="8">
        <v>5.09</v>
      </c>
      <c r="H5" s="8">
        <v>1.49</v>
      </c>
      <c r="I5" s="8">
        <v>2.34</v>
      </c>
      <c r="J5" s="8">
        <v>0.15</v>
      </c>
      <c r="K5" s="3"/>
      <c r="L5" s="3"/>
      <c r="M5" s="3">
        <v>683</v>
      </c>
      <c r="N5" s="3"/>
      <c r="O5" s="3"/>
      <c r="P5" s="3">
        <v>53</v>
      </c>
      <c r="Q5" s="3">
        <v>37</v>
      </c>
      <c r="R5" s="3">
        <v>18</v>
      </c>
      <c r="S5" s="3">
        <v>1.1000000000000001</v>
      </c>
      <c r="T5" s="3">
        <v>19</v>
      </c>
      <c r="U5" s="3"/>
      <c r="V5" s="3"/>
      <c r="W5" s="3">
        <v>2</v>
      </c>
      <c r="X5" s="3">
        <v>440</v>
      </c>
      <c r="Y5" s="3">
        <v>23</v>
      </c>
      <c r="Z5" s="3">
        <v>6.8</v>
      </c>
      <c r="AA5" s="3">
        <v>4.8</v>
      </c>
      <c r="AB5" s="3">
        <v>1.33</v>
      </c>
      <c r="AC5" s="3">
        <v>25</v>
      </c>
      <c r="AD5" s="3">
        <v>9</v>
      </c>
      <c r="AE5" s="3">
        <v>0.51</v>
      </c>
      <c r="AF5" s="3">
        <v>1520</v>
      </c>
      <c r="AG5" s="3">
        <v>2.48</v>
      </c>
      <c r="AH5" s="3"/>
      <c r="AI5" s="3">
        <v>28</v>
      </c>
      <c r="AJ5" s="3"/>
      <c r="AK5" s="3">
        <v>11</v>
      </c>
      <c r="AL5" s="3">
        <v>6.8</v>
      </c>
      <c r="AM5" s="3">
        <v>48</v>
      </c>
      <c r="AN5" s="3"/>
      <c r="AO5" s="3"/>
      <c r="AP5" s="3">
        <v>33</v>
      </c>
      <c r="AQ5" s="3"/>
      <c r="AR5" s="3">
        <v>6.7</v>
      </c>
      <c r="AS5" s="3"/>
      <c r="AT5" s="3">
        <v>346</v>
      </c>
      <c r="AU5" s="3"/>
      <c r="AV5" s="3">
        <v>1.07</v>
      </c>
      <c r="AW5" s="3"/>
      <c r="AX5" s="3">
        <v>6.2</v>
      </c>
      <c r="AY5" s="3"/>
      <c r="AZ5" s="3">
        <v>0.54</v>
      </c>
      <c r="BA5" s="3">
        <v>1.69</v>
      </c>
      <c r="BB5" s="3">
        <v>416</v>
      </c>
      <c r="BC5" s="3"/>
      <c r="BD5" s="3">
        <v>37</v>
      </c>
      <c r="BE5" s="3">
        <v>3.5</v>
      </c>
      <c r="BF5" s="3">
        <v>127</v>
      </c>
      <c r="BG5" s="3">
        <v>188</v>
      </c>
      <c r="BI5" s="1" t="s">
        <v>9</v>
      </c>
    </row>
    <row r="6" spans="1:61" x14ac:dyDescent="0.2">
      <c r="A6" s="2" t="s">
        <v>46</v>
      </c>
      <c r="B6" s="8">
        <v>54.1</v>
      </c>
      <c r="C6" s="8">
        <v>13.5</v>
      </c>
      <c r="D6" s="8">
        <v>2.2599999999999998</v>
      </c>
      <c r="E6" s="8">
        <v>13.8</v>
      </c>
      <c r="F6" s="8">
        <v>3.59</v>
      </c>
      <c r="G6" s="8">
        <v>7.12</v>
      </c>
      <c r="H6" s="8">
        <v>1.79</v>
      </c>
      <c r="I6" s="8">
        <v>3.16</v>
      </c>
      <c r="J6" s="8">
        <v>0.35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61" x14ac:dyDescent="0.2">
      <c r="A7" s="10" t="s">
        <v>50</v>
      </c>
      <c r="B7" s="8" t="s">
        <v>72</v>
      </c>
      <c r="C7" s="8"/>
      <c r="D7" s="8"/>
      <c r="E7" s="8"/>
      <c r="F7" s="8"/>
      <c r="G7" s="8"/>
      <c r="H7" s="8"/>
      <c r="I7" s="8"/>
      <c r="J7" s="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61" x14ac:dyDescent="0.2">
      <c r="A8" s="2" t="s">
        <v>45</v>
      </c>
      <c r="B8" s="8">
        <v>31.1</v>
      </c>
      <c r="C8" s="8">
        <v>7.88</v>
      </c>
      <c r="D8" s="8">
        <v>0.4</v>
      </c>
      <c r="E8" s="8">
        <v>3.43</v>
      </c>
      <c r="F8" s="8">
        <v>0.57999999999999996</v>
      </c>
      <c r="G8" s="8">
        <v>1.5</v>
      </c>
      <c r="H8" s="8">
        <v>4.4800000000000004</v>
      </c>
      <c r="I8" s="8">
        <v>2.06</v>
      </c>
      <c r="J8" s="8">
        <v>0.13</v>
      </c>
      <c r="K8" s="3"/>
      <c r="L8" s="3"/>
      <c r="M8" s="3">
        <v>1340</v>
      </c>
      <c r="N8" s="3"/>
      <c r="O8" s="3"/>
      <c r="P8" s="3">
        <v>410</v>
      </c>
      <c r="Q8" s="3">
        <v>7.3</v>
      </c>
      <c r="R8" s="3">
        <v>20</v>
      </c>
      <c r="S8" s="3">
        <v>1.2</v>
      </c>
      <c r="T8" s="3">
        <v>43</v>
      </c>
      <c r="U8" s="3">
        <v>6.1</v>
      </c>
      <c r="V8" s="3">
        <v>2.2000000000000002</v>
      </c>
      <c r="W8" s="3">
        <v>2.2999999999999998</v>
      </c>
      <c r="X8" s="3">
        <v>3000</v>
      </c>
      <c r="Y8" s="3">
        <v>22</v>
      </c>
      <c r="Z8" s="3">
        <v>12</v>
      </c>
      <c r="AA8" s="3">
        <v>14</v>
      </c>
      <c r="AB8" s="3">
        <v>1</v>
      </c>
      <c r="AC8" s="3">
        <v>180</v>
      </c>
      <c r="AD8" s="3">
        <v>36</v>
      </c>
      <c r="AE8" s="3">
        <v>0.23</v>
      </c>
      <c r="AF8" s="3">
        <v>320</v>
      </c>
      <c r="AG8" s="3">
        <v>2.1</v>
      </c>
      <c r="AH8" s="3">
        <v>27</v>
      </c>
      <c r="AI8" s="3">
        <v>200</v>
      </c>
      <c r="AJ8" s="3">
        <v>17</v>
      </c>
      <c r="AK8" s="3">
        <v>42</v>
      </c>
      <c r="AL8" s="3">
        <v>51</v>
      </c>
      <c r="AM8" s="3">
        <v>245</v>
      </c>
      <c r="AN8" s="3"/>
      <c r="AO8" s="3"/>
      <c r="AP8" s="3">
        <v>6.3</v>
      </c>
      <c r="AQ8" s="3"/>
      <c r="AR8" s="3">
        <v>27</v>
      </c>
      <c r="AS8" s="3"/>
      <c r="AT8" s="3">
        <v>240</v>
      </c>
      <c r="AU8" s="3"/>
      <c r="AV8" s="3"/>
      <c r="AW8" s="3"/>
      <c r="AX8" s="3">
        <v>105</v>
      </c>
      <c r="AY8" s="3">
        <v>1.1000000000000001</v>
      </c>
      <c r="AZ8" s="3">
        <v>0.28999999999999998</v>
      </c>
      <c r="BA8" s="3">
        <v>2.4</v>
      </c>
      <c r="BB8" s="3">
        <v>52</v>
      </c>
      <c r="BC8" s="3"/>
      <c r="BD8" s="3">
        <v>28</v>
      </c>
      <c r="BE8" s="3">
        <v>1.6</v>
      </c>
      <c r="BF8" s="3">
        <v>120</v>
      </c>
      <c r="BG8" s="3">
        <v>550</v>
      </c>
      <c r="BI8" s="1" t="s">
        <v>9</v>
      </c>
    </row>
    <row r="9" spans="1:61" x14ac:dyDescent="0.2">
      <c r="A9" s="2" t="s">
        <v>46</v>
      </c>
      <c r="B9" s="8">
        <v>66.599999999999994</v>
      </c>
      <c r="C9" s="8">
        <v>14.9</v>
      </c>
      <c r="D9" s="8">
        <v>0.66</v>
      </c>
      <c r="E9" s="8">
        <v>4.9000000000000004</v>
      </c>
      <c r="F9" s="8">
        <v>0.96</v>
      </c>
      <c r="G9" s="8">
        <v>2.1</v>
      </c>
      <c r="H9" s="8">
        <v>5.38</v>
      </c>
      <c r="I9" s="8">
        <v>2.78</v>
      </c>
      <c r="J9" s="8">
        <v>0.28999999999999998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61" x14ac:dyDescent="0.2">
      <c r="A10" s="10" t="s">
        <v>57</v>
      </c>
      <c r="B10" s="8" t="s">
        <v>73</v>
      </c>
      <c r="C10" s="8"/>
      <c r="D10" s="8"/>
      <c r="E10" s="8"/>
      <c r="F10" s="8"/>
      <c r="G10" s="8"/>
      <c r="H10" s="8"/>
      <c r="I10" s="8"/>
      <c r="J10" s="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61" x14ac:dyDescent="0.2">
      <c r="A11" s="2" t="s">
        <v>45</v>
      </c>
      <c r="B11" s="8">
        <v>27.7</v>
      </c>
      <c r="C11" s="8">
        <v>8.9499999999999993</v>
      </c>
      <c r="D11" s="8">
        <v>0.63</v>
      </c>
      <c r="E11" s="8">
        <v>4.68</v>
      </c>
      <c r="F11" s="8">
        <v>1.08</v>
      </c>
      <c r="G11" s="8">
        <v>3.72</v>
      </c>
      <c r="H11" s="8">
        <v>2.39</v>
      </c>
      <c r="I11" s="8">
        <v>3.11</v>
      </c>
      <c r="J11" s="8">
        <v>0.21</v>
      </c>
      <c r="K11" s="3"/>
      <c r="L11" s="3"/>
      <c r="M11" s="3">
        <v>1140</v>
      </c>
      <c r="N11" s="3"/>
      <c r="O11" s="3"/>
      <c r="P11" s="3">
        <v>68</v>
      </c>
      <c r="Q11" s="3">
        <v>16</v>
      </c>
      <c r="R11" s="3">
        <v>17</v>
      </c>
      <c r="S11" s="3">
        <v>1.1599999999999999</v>
      </c>
      <c r="T11" s="3">
        <v>53</v>
      </c>
      <c r="U11" s="3">
        <v>3.6</v>
      </c>
      <c r="V11" s="3">
        <v>1.79</v>
      </c>
      <c r="W11" s="3">
        <v>1.54</v>
      </c>
      <c r="X11" s="3">
        <v>440</v>
      </c>
      <c r="Y11" s="3">
        <v>20</v>
      </c>
      <c r="Z11" s="3">
        <v>4.6900000000000004</v>
      </c>
      <c r="AA11" s="3">
        <v>5.08</v>
      </c>
      <c r="AB11" s="3">
        <v>0.71</v>
      </c>
      <c r="AC11" s="3">
        <v>38</v>
      </c>
      <c r="AD11" s="3">
        <v>11</v>
      </c>
      <c r="AE11" s="3">
        <v>0.25</v>
      </c>
      <c r="AF11" s="3">
        <v>770</v>
      </c>
      <c r="AG11" s="3"/>
      <c r="AH11" s="3">
        <v>15</v>
      </c>
      <c r="AI11" s="3">
        <v>30</v>
      </c>
      <c r="AJ11" s="3">
        <v>19</v>
      </c>
      <c r="AK11" s="3">
        <v>13</v>
      </c>
      <c r="AL11" s="3">
        <v>8.3000000000000007</v>
      </c>
      <c r="AM11" s="3">
        <v>68.599999999999994</v>
      </c>
      <c r="AN11" s="3">
        <v>0.6</v>
      </c>
      <c r="AO11" s="3"/>
      <c r="AP11" s="3">
        <v>13</v>
      </c>
      <c r="AQ11" s="3"/>
      <c r="AR11" s="3">
        <v>5.7</v>
      </c>
      <c r="AS11" s="3">
        <v>2.34</v>
      </c>
      <c r="AT11" s="3">
        <v>658</v>
      </c>
      <c r="AU11" s="3">
        <v>0.89</v>
      </c>
      <c r="AV11" s="3">
        <v>0.64</v>
      </c>
      <c r="AW11" s="3"/>
      <c r="AX11" s="3">
        <v>6.1</v>
      </c>
      <c r="AY11" s="3">
        <v>0.27</v>
      </c>
      <c r="AZ11" s="3">
        <v>0.26</v>
      </c>
      <c r="BA11" s="3">
        <v>1.88</v>
      </c>
      <c r="BB11" s="3">
        <v>120</v>
      </c>
      <c r="BC11" s="3"/>
      <c r="BD11" s="3">
        <v>20</v>
      </c>
      <c r="BE11" s="3">
        <v>1.6</v>
      </c>
      <c r="BF11" s="3">
        <v>86</v>
      </c>
      <c r="BG11" s="3">
        <v>230</v>
      </c>
    </row>
    <row r="12" spans="1:61" x14ac:dyDescent="0.2">
      <c r="A12" s="2" t="s">
        <v>46</v>
      </c>
      <c r="B12" s="8">
        <v>59.3</v>
      </c>
      <c r="C12" s="8">
        <v>16.91</v>
      </c>
      <c r="D12" s="8">
        <v>1.05</v>
      </c>
      <c r="E12" s="8">
        <v>6.69</v>
      </c>
      <c r="F12" s="8">
        <v>1.79</v>
      </c>
      <c r="G12" s="8">
        <v>5.2</v>
      </c>
      <c r="H12" s="8">
        <v>2.88</v>
      </c>
      <c r="I12" s="8">
        <v>4.1900000000000004</v>
      </c>
      <c r="J12" s="8">
        <v>0.48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61" x14ac:dyDescent="0.2">
      <c r="A13" s="10" t="s">
        <v>61</v>
      </c>
      <c r="B13" s="8" t="s">
        <v>74</v>
      </c>
      <c r="C13" s="8"/>
      <c r="D13" s="8"/>
      <c r="E13" s="8"/>
      <c r="F13" s="8"/>
      <c r="G13" s="8"/>
      <c r="H13" s="8"/>
      <c r="I13" s="8"/>
      <c r="J13" s="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61" x14ac:dyDescent="0.2">
      <c r="A14" s="2" t="s">
        <v>45</v>
      </c>
      <c r="B14" s="8"/>
      <c r="C14" s="8"/>
      <c r="D14" s="8"/>
      <c r="E14" s="8"/>
      <c r="F14" s="8"/>
      <c r="G14" s="8"/>
      <c r="H14" s="8"/>
      <c r="I14" s="8"/>
      <c r="J14" s="8"/>
      <c r="K14" s="3"/>
      <c r="L14" s="3">
        <v>25.7</v>
      </c>
      <c r="M14" s="3">
        <v>788</v>
      </c>
      <c r="N14" s="3">
        <v>0.7</v>
      </c>
      <c r="O14" s="3">
        <v>0.4</v>
      </c>
      <c r="P14" s="3">
        <v>108</v>
      </c>
      <c r="Q14" s="3">
        <v>22.7</v>
      </c>
      <c r="R14" s="3">
        <v>109</v>
      </c>
      <c r="S14" s="3">
        <v>8.1999999999999993</v>
      </c>
      <c r="T14" s="3">
        <v>31</v>
      </c>
      <c r="U14" s="3">
        <v>7.1</v>
      </c>
      <c r="V14" s="3">
        <v>3.8</v>
      </c>
      <c r="W14" s="3">
        <v>1.98</v>
      </c>
      <c r="X14" s="3"/>
      <c r="Y14" s="3">
        <v>27</v>
      </c>
      <c r="Z14" s="3">
        <v>8.5</v>
      </c>
      <c r="AA14" s="3">
        <v>3.7</v>
      </c>
      <c r="AB14" s="3">
        <v>1.4</v>
      </c>
      <c r="AC14" s="3">
        <v>52.5</v>
      </c>
      <c r="AD14" s="3">
        <v>163</v>
      </c>
      <c r="AE14" s="3">
        <v>0.54</v>
      </c>
      <c r="AF14" s="3">
        <f>0.15*10000</f>
        <v>1500</v>
      </c>
      <c r="AG14" s="3">
        <v>2.4</v>
      </c>
      <c r="AH14" s="3">
        <v>15.3</v>
      </c>
      <c r="AI14" s="3">
        <v>49.2</v>
      </c>
      <c r="AJ14" s="3">
        <v>82.8</v>
      </c>
      <c r="AK14" s="3">
        <v>35</v>
      </c>
      <c r="AL14" s="3">
        <v>12.6</v>
      </c>
      <c r="AM14" s="3">
        <v>147</v>
      </c>
      <c r="AN14" s="3">
        <v>1.01</v>
      </c>
      <c r="AO14" s="3">
        <f>0.715*10000</f>
        <v>7150</v>
      </c>
      <c r="AP14" s="3">
        <v>20</v>
      </c>
      <c r="AQ14" s="3"/>
      <c r="AR14" s="3">
        <v>9.6</v>
      </c>
      <c r="AS14" s="3">
        <v>3.3</v>
      </c>
      <c r="AT14" s="3">
        <v>178</v>
      </c>
      <c r="AU14" s="3">
        <v>1.1000000000000001</v>
      </c>
      <c r="AV14" s="3">
        <v>1.2</v>
      </c>
      <c r="AW14" s="3"/>
      <c r="AX14" s="3">
        <v>15.8</v>
      </c>
      <c r="AY14" s="3">
        <v>0.89</v>
      </c>
      <c r="AZ14" s="3">
        <v>0.56000000000000005</v>
      </c>
      <c r="BA14" s="3">
        <v>5.76</v>
      </c>
      <c r="BB14" s="3">
        <v>220</v>
      </c>
      <c r="BC14" s="3">
        <v>1.6</v>
      </c>
      <c r="BD14" s="3">
        <v>36.5</v>
      </c>
      <c r="BE14" s="3">
        <v>3.64</v>
      </c>
      <c r="BF14" s="3">
        <v>186</v>
      </c>
      <c r="BG14" s="3">
        <v>134</v>
      </c>
    </row>
    <row r="15" spans="1:61" x14ac:dyDescent="0.2">
      <c r="A15" s="2" t="s">
        <v>46</v>
      </c>
      <c r="B15" s="8">
        <v>47.64</v>
      </c>
      <c r="C15" s="8">
        <v>21</v>
      </c>
      <c r="D15" s="8">
        <v>0.85499999999999998</v>
      </c>
      <c r="E15" s="8">
        <v>9.7100000000000009</v>
      </c>
      <c r="F15" s="8">
        <v>2.6</v>
      </c>
      <c r="G15" s="8">
        <v>2.95</v>
      </c>
      <c r="H15" s="8">
        <v>3.45</v>
      </c>
      <c r="I15" s="8">
        <v>0.15</v>
      </c>
      <c r="J15" s="8">
        <v>0.37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61" x14ac:dyDescent="0.2">
      <c r="A16" s="10" t="s">
        <v>67</v>
      </c>
      <c r="B16" s="8" t="s">
        <v>75</v>
      </c>
      <c r="C16" s="8"/>
      <c r="D16" s="8"/>
      <c r="E16" s="8"/>
      <c r="F16" s="8"/>
      <c r="G16" s="8"/>
      <c r="H16" s="8"/>
      <c r="I16" s="8"/>
      <c r="J16" s="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59" x14ac:dyDescent="0.2">
      <c r="A17" s="2" t="s">
        <v>45</v>
      </c>
      <c r="B17" s="8"/>
      <c r="C17" s="8"/>
      <c r="D17" s="8"/>
      <c r="E17" s="8"/>
      <c r="F17" s="8"/>
      <c r="G17" s="8"/>
      <c r="H17" s="8"/>
      <c r="I17" s="8"/>
      <c r="J17" s="8"/>
      <c r="K17" s="3"/>
      <c r="L17" s="3"/>
      <c r="M17" s="3">
        <v>3350</v>
      </c>
      <c r="N17" s="3"/>
      <c r="O17" s="3"/>
      <c r="P17" s="3">
        <v>290</v>
      </c>
      <c r="Q17" s="3">
        <v>2240</v>
      </c>
      <c r="R17" s="3"/>
      <c r="S17" s="3"/>
      <c r="T17" s="3">
        <v>11500</v>
      </c>
      <c r="U17" s="3">
        <v>27</v>
      </c>
      <c r="V17" s="3">
        <v>12</v>
      </c>
      <c r="W17" s="3">
        <v>7.5</v>
      </c>
      <c r="X17" s="3"/>
      <c r="Y17" s="3"/>
      <c r="Z17" s="3">
        <v>28</v>
      </c>
      <c r="AA17" s="3"/>
      <c r="AB17" s="3"/>
      <c r="AC17" s="3">
        <v>104</v>
      </c>
      <c r="AD17" s="3"/>
      <c r="AE17" s="3">
        <v>1.8</v>
      </c>
      <c r="AF17" s="3">
        <f>37.6*10000</f>
        <v>376000</v>
      </c>
      <c r="AG17" s="3">
        <v>760</v>
      </c>
      <c r="AH17" s="3"/>
      <c r="AI17" s="3">
        <v>120</v>
      </c>
      <c r="AJ17" s="3">
        <v>13400</v>
      </c>
      <c r="AK17" s="3">
        <v>560</v>
      </c>
      <c r="AL17" s="3"/>
      <c r="AM17" s="3"/>
      <c r="AN17" s="3"/>
      <c r="AO17" s="3"/>
      <c r="AP17" s="3"/>
      <c r="AQ17" s="3"/>
      <c r="AR17" s="3">
        <v>30</v>
      </c>
      <c r="AS17" s="3"/>
      <c r="AT17" s="3">
        <v>680</v>
      </c>
      <c r="AU17" s="3"/>
      <c r="AV17" s="3"/>
      <c r="AW17" s="3"/>
      <c r="AX17" s="3"/>
      <c r="AY17" s="3"/>
      <c r="AZ17" s="3"/>
      <c r="BA17" s="3"/>
      <c r="BB17" s="3">
        <v>570</v>
      </c>
      <c r="BC17" s="3"/>
      <c r="BD17" s="3"/>
      <c r="BE17" s="3">
        <v>13</v>
      </c>
      <c r="BF17" s="3">
        <v>1600</v>
      </c>
      <c r="BG17" s="3"/>
    </row>
    <row r="18" spans="1:59" x14ac:dyDescent="0.2">
      <c r="A18" s="2" t="s">
        <v>46</v>
      </c>
      <c r="B18" s="8">
        <v>13.9</v>
      </c>
      <c r="C18" s="8">
        <v>4.8</v>
      </c>
      <c r="D18" s="8">
        <v>0.5</v>
      </c>
      <c r="E18" s="8">
        <v>8.3000000000000007</v>
      </c>
      <c r="F18" s="8">
        <v>3.3</v>
      </c>
      <c r="G18" s="8">
        <v>3.1</v>
      </c>
      <c r="H18" s="8">
        <v>1.2</v>
      </c>
      <c r="I18" s="8">
        <v>2.2000000000000002</v>
      </c>
      <c r="J18" s="8">
        <v>0.46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</row>
    <row r="19" spans="1:59" x14ac:dyDescent="0.2">
      <c r="A19" s="10" t="s">
        <v>69</v>
      </c>
      <c r="B19" s="8" t="s">
        <v>70</v>
      </c>
      <c r="C19" s="8"/>
      <c r="D19" s="8"/>
      <c r="E19" s="8"/>
      <c r="F19" s="8"/>
      <c r="G19" s="8"/>
      <c r="H19" s="8"/>
      <c r="I19" s="8"/>
      <c r="J19" s="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spans="1:59" x14ac:dyDescent="0.2">
      <c r="A20" s="2" t="s">
        <v>45</v>
      </c>
      <c r="B20" s="8">
        <v>30.75</v>
      </c>
      <c r="C20" s="8">
        <v>8.36</v>
      </c>
      <c r="D20" s="8">
        <v>0.61</v>
      </c>
      <c r="E20" s="8">
        <v>4.42</v>
      </c>
      <c r="F20" s="8">
        <v>1.02</v>
      </c>
      <c r="G20" s="8">
        <v>1</v>
      </c>
      <c r="H20" s="8">
        <v>2.72</v>
      </c>
      <c r="I20" s="8" t="s">
        <v>76</v>
      </c>
      <c r="J20" s="8">
        <v>7.0000000000000007E-2</v>
      </c>
      <c r="K20" s="3"/>
      <c r="L20" s="3">
        <v>0.22</v>
      </c>
      <c r="M20" s="3">
        <v>630</v>
      </c>
      <c r="N20" s="3"/>
      <c r="O20" s="3"/>
      <c r="P20" s="3">
        <v>93</v>
      </c>
      <c r="Q20" s="3">
        <v>18</v>
      </c>
      <c r="R20" s="3">
        <v>64</v>
      </c>
      <c r="S20" s="3">
        <v>4</v>
      </c>
      <c r="T20" s="3">
        <v>30</v>
      </c>
      <c r="U20" s="3">
        <v>6.7</v>
      </c>
      <c r="V20" s="3">
        <v>4.0999999999999996</v>
      </c>
      <c r="W20" s="3">
        <v>1.7</v>
      </c>
      <c r="X20" s="3">
        <v>600</v>
      </c>
      <c r="Y20" s="3">
        <v>21</v>
      </c>
      <c r="Z20" s="3">
        <v>7</v>
      </c>
      <c r="AA20" s="3">
        <v>8.3000000000000007</v>
      </c>
      <c r="AB20" s="3">
        <v>1.5</v>
      </c>
      <c r="AC20" s="3">
        <v>42</v>
      </c>
      <c r="AD20" s="3"/>
      <c r="AE20" s="3"/>
      <c r="AF20" s="3">
        <v>880</v>
      </c>
      <c r="AG20" s="3"/>
      <c r="AH20" s="3">
        <v>21</v>
      </c>
      <c r="AI20" s="3">
        <v>40</v>
      </c>
      <c r="AJ20" s="3">
        <v>38</v>
      </c>
      <c r="AK20" s="3">
        <v>25</v>
      </c>
      <c r="AL20" s="3"/>
      <c r="AM20" s="3">
        <v>127</v>
      </c>
      <c r="AN20" s="3"/>
      <c r="AO20" s="3"/>
      <c r="AP20" s="3">
        <v>17</v>
      </c>
      <c r="AQ20" s="3"/>
      <c r="AR20" s="3">
        <v>8.1999999999999993</v>
      </c>
      <c r="AS20" s="3">
        <v>3</v>
      </c>
      <c r="AT20" s="3">
        <v>180</v>
      </c>
      <c r="AU20" s="3">
        <v>1.2</v>
      </c>
      <c r="AV20" s="3">
        <v>1.2</v>
      </c>
      <c r="AW20" s="3"/>
      <c r="AX20" s="3">
        <v>12</v>
      </c>
      <c r="AY20" s="3">
        <v>0.7</v>
      </c>
      <c r="AZ20" s="3">
        <v>0.65</v>
      </c>
      <c r="BA20" s="3">
        <v>3.1</v>
      </c>
      <c r="BB20" s="3">
        <v>102</v>
      </c>
      <c r="BC20" s="3">
        <v>0.8</v>
      </c>
      <c r="BD20" s="3"/>
      <c r="BE20" s="3">
        <v>4</v>
      </c>
      <c r="BF20" s="3">
        <v>103</v>
      </c>
      <c r="BG20" s="3">
        <v>290</v>
      </c>
    </row>
    <row r="21" spans="1:59" x14ac:dyDescent="0.2">
      <c r="A21" s="2" t="s">
        <v>46</v>
      </c>
      <c r="B21" s="8">
        <v>65.8</v>
      </c>
      <c r="C21" s="8">
        <v>15.8</v>
      </c>
      <c r="D21" s="8">
        <v>1.01</v>
      </c>
      <c r="E21" s="8">
        <v>6.32</v>
      </c>
      <c r="F21" s="8">
        <v>1.69</v>
      </c>
      <c r="G21" s="8">
        <v>1.4</v>
      </c>
      <c r="H21" s="8">
        <v>3.28</v>
      </c>
      <c r="I21" s="8">
        <v>2.0499999999999998</v>
      </c>
      <c r="J21" s="8">
        <v>0.16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59" x14ac:dyDescent="0.2">
      <c r="A22" s="10" t="s">
        <v>82</v>
      </c>
      <c r="B22" s="8"/>
      <c r="C22" s="8"/>
      <c r="D22" s="8"/>
      <c r="E22" s="8"/>
      <c r="F22" s="8"/>
      <c r="G22" s="8"/>
      <c r="H22" s="8"/>
      <c r="I22" s="8"/>
      <c r="J22" s="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59" x14ac:dyDescent="0.2">
      <c r="A23" s="2" t="s">
        <v>45</v>
      </c>
      <c r="B23" s="8">
        <v>33.799999999999997</v>
      </c>
      <c r="C23" s="8">
        <v>6.3</v>
      </c>
      <c r="D23" s="8">
        <v>0.38</v>
      </c>
      <c r="E23" s="8">
        <v>2.99</v>
      </c>
      <c r="F23" s="8">
        <v>0.5</v>
      </c>
      <c r="G23" s="8">
        <v>0.61</v>
      </c>
      <c r="H23" s="8">
        <v>2.94</v>
      </c>
      <c r="I23" s="8">
        <v>1.1399999999999999</v>
      </c>
      <c r="J23" s="8">
        <v>7.0000000000000007E-2</v>
      </c>
      <c r="K23" s="3">
        <v>3.64</v>
      </c>
      <c r="L23" s="3">
        <v>38.799999999999997</v>
      </c>
      <c r="M23" s="3">
        <v>801</v>
      </c>
      <c r="N23" s="3">
        <v>1.94</v>
      </c>
      <c r="O23" s="3">
        <v>5.27</v>
      </c>
      <c r="P23" s="3">
        <v>122</v>
      </c>
      <c r="Q23" s="3">
        <v>10.7</v>
      </c>
      <c r="R23" s="3">
        <v>79.7</v>
      </c>
      <c r="S23" s="3"/>
      <c r="T23" s="3">
        <v>331</v>
      </c>
      <c r="U23" s="3"/>
      <c r="V23" s="3"/>
      <c r="W23" s="3"/>
      <c r="X23" s="3"/>
      <c r="Y23" s="3">
        <v>17</v>
      </c>
      <c r="Z23" s="3"/>
      <c r="AA23" s="3"/>
      <c r="AB23" s="3"/>
      <c r="AC23" s="3">
        <v>57.4</v>
      </c>
      <c r="AD23" s="3"/>
      <c r="AE23" s="3"/>
      <c r="AF23" s="3">
        <v>5220</v>
      </c>
      <c r="AG23" s="3">
        <v>13.1</v>
      </c>
      <c r="AH23" s="3">
        <v>29.9</v>
      </c>
      <c r="AI23" s="3"/>
      <c r="AJ23" s="3">
        <v>41.5</v>
      </c>
      <c r="AK23" s="3">
        <v>982</v>
      </c>
      <c r="AL23" s="3"/>
      <c r="AM23" s="3">
        <v>146</v>
      </c>
      <c r="AN23" s="3">
        <v>6</v>
      </c>
      <c r="AO23" s="3"/>
      <c r="AP23" s="3">
        <v>7.83</v>
      </c>
      <c r="AQ23" s="3">
        <v>0.39</v>
      </c>
      <c r="AR23" s="3"/>
      <c r="AS23" s="3">
        <v>2.76</v>
      </c>
      <c r="AT23" s="3">
        <v>151</v>
      </c>
      <c r="AU23" s="3"/>
      <c r="AV23" s="3"/>
      <c r="AW23" s="3">
        <v>0.96</v>
      </c>
      <c r="AX23" s="3">
        <v>17.2</v>
      </c>
      <c r="AY23" s="3">
        <v>2.7</v>
      </c>
      <c r="AZ23" s="3"/>
      <c r="BA23" s="3">
        <v>3.57</v>
      </c>
      <c r="BB23" s="3">
        <v>67.2</v>
      </c>
      <c r="BC23" s="3">
        <v>9.7799999999999994</v>
      </c>
      <c r="BD23" s="3">
        <v>28</v>
      </c>
      <c r="BE23" s="3"/>
      <c r="BF23" s="3">
        <v>930</v>
      </c>
      <c r="BG23" s="3"/>
    </row>
    <row r="24" spans="1:59" x14ac:dyDescent="0.2">
      <c r="A24" s="2" t="s">
        <v>46</v>
      </c>
      <c r="B24" s="8">
        <v>72.2</v>
      </c>
      <c r="C24" s="8">
        <v>11.9</v>
      </c>
      <c r="D24" s="8">
        <v>0.16</v>
      </c>
      <c r="E24" s="8">
        <v>4.3099999999999996</v>
      </c>
      <c r="F24" s="8">
        <v>0.83</v>
      </c>
      <c r="G24" s="8">
        <v>0.85</v>
      </c>
      <c r="H24" s="8">
        <v>3.54</v>
      </c>
      <c r="I24" s="8">
        <v>1.53</v>
      </c>
      <c r="J24" s="8">
        <v>0.16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59" x14ac:dyDescent="0.2">
      <c r="A25" s="10" t="s">
        <v>68</v>
      </c>
      <c r="B25" s="8"/>
      <c r="C25" s="8"/>
      <c r="D25" s="8"/>
      <c r="E25" s="8"/>
      <c r="F25" s="8"/>
      <c r="G25" s="8"/>
      <c r="H25" s="8"/>
      <c r="I25" s="8"/>
      <c r="J25" s="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59" x14ac:dyDescent="0.2">
      <c r="A26" s="2" t="s">
        <v>45</v>
      </c>
      <c r="B26" s="8"/>
      <c r="C26" s="8" t="s">
        <v>9</v>
      </c>
      <c r="D26" s="8">
        <v>0.48399999999999999</v>
      </c>
      <c r="E26" s="9">
        <v>3.97</v>
      </c>
      <c r="F26" s="8"/>
      <c r="G26" s="8"/>
      <c r="H26" s="8"/>
      <c r="I26" s="8"/>
      <c r="J26" s="8">
        <v>8.7999999999999995E-2</v>
      </c>
      <c r="K26" s="3"/>
      <c r="L26" s="3">
        <v>111</v>
      </c>
      <c r="M26" s="3">
        <v>395</v>
      </c>
      <c r="N26" s="3">
        <v>40</v>
      </c>
      <c r="O26" s="3"/>
      <c r="P26" s="3">
        <v>78</v>
      </c>
      <c r="Q26" s="3">
        <v>8</v>
      </c>
      <c r="R26" s="3">
        <v>53</v>
      </c>
      <c r="S26" s="3">
        <v>12</v>
      </c>
      <c r="T26" s="3">
        <v>237</v>
      </c>
      <c r="U26" s="3"/>
      <c r="V26" s="3">
        <v>3.2</v>
      </c>
      <c r="W26" s="3"/>
      <c r="X26" s="3"/>
      <c r="Y26" s="3"/>
      <c r="Z26" s="3"/>
      <c r="AA26" s="3">
        <v>10</v>
      </c>
      <c r="AB26" s="3"/>
      <c r="AC26" s="3">
        <v>41</v>
      </c>
      <c r="AD26" s="3">
        <v>30</v>
      </c>
      <c r="AE26" s="3">
        <v>0.5</v>
      </c>
      <c r="AF26" s="3">
        <v>490</v>
      </c>
      <c r="AG26" s="3">
        <v>16</v>
      </c>
      <c r="AH26" s="3">
        <v>15</v>
      </c>
      <c r="AI26" s="3">
        <v>30</v>
      </c>
      <c r="AJ26" s="3">
        <v>17</v>
      </c>
      <c r="AK26" s="3">
        <v>50</v>
      </c>
      <c r="AL26" s="3"/>
      <c r="AM26" s="3">
        <v>161</v>
      </c>
      <c r="AN26" s="3">
        <v>1</v>
      </c>
      <c r="AO26" s="3">
        <f>0.08*10000</f>
        <v>800</v>
      </c>
      <c r="AP26" s="3">
        <v>10</v>
      </c>
      <c r="AQ26" s="3"/>
      <c r="AR26" s="3">
        <v>6.1</v>
      </c>
      <c r="AS26" s="3"/>
      <c r="AT26" s="3">
        <v>109</v>
      </c>
      <c r="AU26" s="3">
        <v>1.6</v>
      </c>
      <c r="AV26" s="3">
        <v>1.1000000000000001</v>
      </c>
      <c r="AW26" s="3"/>
      <c r="AX26" s="3">
        <v>17.399999999999999</v>
      </c>
      <c r="AY26" s="3"/>
      <c r="AZ26" s="3"/>
      <c r="BA26" s="3">
        <v>5</v>
      </c>
      <c r="BB26" s="3">
        <v>67</v>
      </c>
      <c r="BC26" s="3">
        <v>204</v>
      </c>
      <c r="BD26" s="3">
        <v>33</v>
      </c>
      <c r="BE26" s="3">
        <v>3.4</v>
      </c>
      <c r="BF26" s="3">
        <v>70</v>
      </c>
      <c r="BG26" s="3">
        <v>385</v>
      </c>
    </row>
    <row r="27" spans="1:59" x14ac:dyDescent="0.2">
      <c r="A27" s="2"/>
      <c r="B27" s="8"/>
      <c r="C27" s="8"/>
      <c r="D27" s="8"/>
      <c r="E27" s="8"/>
      <c r="F27" s="8"/>
      <c r="G27" s="8"/>
      <c r="H27" s="8"/>
      <c r="I27" s="8"/>
      <c r="J27" s="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59" x14ac:dyDescent="0.2">
      <c r="A28" s="10" t="s">
        <v>77</v>
      </c>
      <c r="B28" s="8"/>
      <c r="C28" s="8"/>
      <c r="D28" s="8"/>
      <c r="E28" s="8"/>
      <c r="F28" s="8"/>
      <c r="G28" s="8"/>
      <c r="H28" s="8"/>
      <c r="I28" s="8"/>
      <c r="J28" s="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59" x14ac:dyDescent="0.2">
      <c r="A29" s="2" t="s">
        <v>45</v>
      </c>
      <c r="B29" s="8">
        <v>31</v>
      </c>
      <c r="C29" s="8">
        <v>8.8699999999999992</v>
      </c>
      <c r="D29" s="8">
        <v>0.69899999999999995</v>
      </c>
      <c r="E29" s="8">
        <v>2.7839999999999998</v>
      </c>
      <c r="F29" s="8">
        <v>0.53300000000000003</v>
      </c>
      <c r="G29" s="8">
        <v>0.19500000000000001</v>
      </c>
      <c r="H29" s="8">
        <v>3.38</v>
      </c>
      <c r="I29" s="8">
        <v>0.22120000000000001</v>
      </c>
      <c r="J29" s="8">
        <v>4.2700000000000002E-2</v>
      </c>
      <c r="K29" s="3"/>
      <c r="L29" s="3">
        <v>48.8</v>
      </c>
      <c r="M29" s="3">
        <v>993</v>
      </c>
      <c r="N29" s="3"/>
      <c r="O29" s="3">
        <v>12.1</v>
      </c>
      <c r="P29" s="3">
        <v>64</v>
      </c>
      <c r="Q29" s="3">
        <v>2.2000000000000002</v>
      </c>
      <c r="R29" s="3">
        <v>44</v>
      </c>
      <c r="S29" s="3">
        <v>13</v>
      </c>
      <c r="T29" s="3">
        <v>216</v>
      </c>
      <c r="U29" s="3"/>
      <c r="V29" s="3"/>
      <c r="W29" s="3"/>
      <c r="X29" s="3"/>
      <c r="Y29" s="3">
        <v>26</v>
      </c>
      <c r="Z29" s="3"/>
      <c r="AA29" s="3">
        <v>4.34</v>
      </c>
      <c r="AB29" s="3">
        <v>0.84</v>
      </c>
      <c r="AC29" s="3">
        <v>38</v>
      </c>
      <c r="AD29" s="3"/>
      <c r="AE29" s="3"/>
      <c r="AF29" s="3">
        <v>462</v>
      </c>
      <c r="AG29" s="3">
        <v>11</v>
      </c>
      <c r="AH29" s="3">
        <v>18</v>
      </c>
      <c r="AI29" s="3">
        <v>28</v>
      </c>
      <c r="AJ29" s="3">
        <v>12</v>
      </c>
      <c r="AK29" s="7">
        <f>0.577*10000</f>
        <v>5770</v>
      </c>
      <c r="AL29" s="3"/>
      <c r="AM29" s="3">
        <v>175</v>
      </c>
      <c r="AN29" s="3">
        <v>160</v>
      </c>
      <c r="AO29" s="4">
        <v>12630</v>
      </c>
      <c r="AP29" s="3">
        <v>23</v>
      </c>
      <c r="AQ29" s="3">
        <v>5</v>
      </c>
      <c r="AR29" s="3"/>
      <c r="AS29" s="3"/>
      <c r="AT29" s="3">
        <v>217</v>
      </c>
      <c r="AU29" s="3"/>
      <c r="AV29" s="3">
        <v>0.57999999999999996</v>
      </c>
      <c r="AW29" s="3">
        <v>5</v>
      </c>
      <c r="AX29" s="3">
        <v>12</v>
      </c>
      <c r="AY29" s="3">
        <v>5</v>
      </c>
      <c r="AZ29" s="3">
        <v>0.4</v>
      </c>
      <c r="BA29" s="3">
        <v>4</v>
      </c>
      <c r="BB29" s="3">
        <v>268</v>
      </c>
      <c r="BC29" s="3">
        <v>24</v>
      </c>
      <c r="BD29" s="3"/>
      <c r="BE29" s="3"/>
      <c r="BF29" s="7">
        <v>2570</v>
      </c>
      <c r="BG29" s="3">
        <v>176</v>
      </c>
    </row>
    <row r="30" spans="1:59" x14ac:dyDescent="0.2">
      <c r="A30" s="2" t="s">
        <v>45</v>
      </c>
      <c r="B30" s="8"/>
      <c r="C30" s="8"/>
      <c r="D30" s="8"/>
      <c r="E30" s="8"/>
      <c r="F30" s="8"/>
      <c r="G30" s="8"/>
      <c r="H30" s="8"/>
      <c r="I30" s="8"/>
      <c r="J30" s="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59" x14ac:dyDescent="0.2">
      <c r="A31" s="10" t="s">
        <v>79</v>
      </c>
      <c r="B31" s="8">
        <v>30.3</v>
      </c>
      <c r="C31" s="8">
        <v>7.37</v>
      </c>
      <c r="D31" s="8">
        <v>3.36</v>
      </c>
      <c r="E31" s="8">
        <v>3.36</v>
      </c>
      <c r="F31" s="8">
        <v>1.46</v>
      </c>
      <c r="G31" s="8">
        <v>1.91</v>
      </c>
      <c r="H31" s="8">
        <v>2.11</v>
      </c>
      <c r="I31" s="8">
        <v>1.22</v>
      </c>
      <c r="J31" s="8">
        <v>6.88E-2</v>
      </c>
      <c r="K31" s="3"/>
      <c r="L31" s="3">
        <v>10.5</v>
      </c>
      <c r="M31" s="3">
        <v>979</v>
      </c>
      <c r="N31" s="3"/>
      <c r="O31" s="3">
        <v>0.371</v>
      </c>
      <c r="P31" s="3">
        <v>42</v>
      </c>
      <c r="Q31" s="3">
        <v>12.8</v>
      </c>
      <c r="R31" s="3">
        <v>130</v>
      </c>
      <c r="S31" s="3">
        <v>5</v>
      </c>
      <c r="T31" s="3">
        <v>33.9</v>
      </c>
      <c r="U31" s="3"/>
      <c r="V31" s="3"/>
      <c r="W31" s="3">
        <v>0.83</v>
      </c>
      <c r="X31" s="3"/>
      <c r="Y31" s="3"/>
      <c r="Z31" s="3">
        <v>3</v>
      </c>
      <c r="AA31" s="3"/>
      <c r="AB31" s="3"/>
      <c r="AC31" s="3">
        <v>21.7</v>
      </c>
      <c r="AD31" s="3"/>
      <c r="AE31" s="3"/>
      <c r="AF31" s="3">
        <v>529</v>
      </c>
      <c r="AG31" s="3"/>
      <c r="AH31" s="3"/>
      <c r="AI31" s="3"/>
      <c r="AJ31" s="3">
        <v>85</v>
      </c>
      <c r="AK31" s="3">
        <v>17.3</v>
      </c>
      <c r="AL31" s="3"/>
      <c r="AM31" s="3">
        <v>99</v>
      </c>
      <c r="AN31" s="3">
        <v>1.55</v>
      </c>
      <c r="AO31" s="3"/>
      <c r="AP31" s="3">
        <v>11.1</v>
      </c>
      <c r="AQ31" s="3"/>
      <c r="AR31" s="3"/>
      <c r="AS31" s="3"/>
      <c r="AT31" s="3">
        <v>239</v>
      </c>
      <c r="AU31" s="3"/>
      <c r="AV31" s="3"/>
      <c r="AW31" s="3"/>
      <c r="AX31" s="3">
        <v>10.9</v>
      </c>
      <c r="AY31" s="3">
        <v>0.57999999999999996</v>
      </c>
      <c r="AZ31" s="3"/>
      <c r="BA31" s="3">
        <v>3.15</v>
      </c>
      <c r="BB31" s="3">
        <v>110</v>
      </c>
      <c r="BC31" s="3"/>
      <c r="BD31" s="3"/>
      <c r="BE31" s="3"/>
      <c r="BF31" s="3">
        <v>103</v>
      </c>
      <c r="BG31" s="3">
        <v>195</v>
      </c>
    </row>
    <row r="32" spans="1:59" x14ac:dyDescent="0.2">
      <c r="A32" s="2" t="s">
        <v>45</v>
      </c>
      <c r="B32" s="8"/>
      <c r="C32" s="8"/>
      <c r="D32" s="8"/>
      <c r="E32" s="8"/>
      <c r="F32" s="8"/>
      <c r="G32" s="8"/>
      <c r="H32" s="8"/>
      <c r="I32" s="8"/>
      <c r="J32" s="8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x14ac:dyDescent="0.2">
      <c r="A33" s="10" t="s">
        <v>80</v>
      </c>
      <c r="B33" s="3"/>
      <c r="C33" s="3"/>
      <c r="D33" s="3"/>
      <c r="E33" s="3"/>
      <c r="F33" s="3"/>
      <c r="G33" s="3"/>
      <c r="H33" s="3"/>
      <c r="I33" s="3"/>
      <c r="J33" s="3"/>
      <c r="K33" s="3">
        <v>500</v>
      </c>
      <c r="L33" s="3">
        <v>500</v>
      </c>
      <c r="M33" s="3">
        <v>630</v>
      </c>
      <c r="N33" s="3"/>
      <c r="O33" s="3">
        <v>500</v>
      </c>
      <c r="P33" s="3"/>
      <c r="Q33" s="3"/>
      <c r="R33" s="3">
        <v>500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v>500</v>
      </c>
      <c r="AL33" s="3"/>
      <c r="AM33" s="3"/>
      <c r="AN33" s="3"/>
      <c r="AO33" s="3"/>
      <c r="AP33" s="3"/>
      <c r="AQ33" s="3">
        <v>500</v>
      </c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x14ac:dyDescent="0.2">
      <c r="A34" s="2" t="s">
        <v>45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6" spans="1:59" ht="15" x14ac:dyDescent="0.2">
      <c r="A36" s="11" t="s">
        <v>87</v>
      </c>
      <c r="B36" s="12"/>
      <c r="C36" s="12"/>
      <c r="D36" s="12"/>
      <c r="E36" s="12"/>
      <c r="F36" s="12"/>
      <c r="G36" s="12"/>
      <c r="H36" s="12"/>
      <c r="I36" s="12"/>
      <c r="J36" s="12"/>
      <c r="K36" s="13"/>
    </row>
    <row r="37" spans="1:59" ht="15" x14ac:dyDescent="0.2">
      <c r="A37" s="14" t="s">
        <v>84</v>
      </c>
      <c r="B37" s="15"/>
      <c r="C37" s="15"/>
      <c r="D37" s="15"/>
      <c r="E37" s="15"/>
      <c r="F37" s="15"/>
      <c r="G37" s="15"/>
      <c r="H37" s="15"/>
      <c r="I37" s="15"/>
      <c r="J37" s="15"/>
      <c r="K37" s="16"/>
    </row>
    <row r="38" spans="1:59" ht="15" x14ac:dyDescent="0.2">
      <c r="A38" s="11" t="s">
        <v>85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3"/>
    </row>
    <row r="39" spans="1:59" ht="15" x14ac:dyDescent="0.2">
      <c r="A39" s="11" t="s">
        <v>86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3"/>
    </row>
  </sheetData>
  <mergeCells count="4">
    <mergeCell ref="A36:K36"/>
    <mergeCell ref="A37:K37"/>
    <mergeCell ref="A38:AC38"/>
    <mergeCell ref="A39:M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Mogk, David</dc:creator>
  <cp:lastModifiedBy>Mogk, David</cp:lastModifiedBy>
  <dcterms:created xsi:type="dcterms:W3CDTF">2024-06-17T22:42:49Z</dcterms:created>
  <dcterms:modified xsi:type="dcterms:W3CDTF">2024-06-18T21:18:13Z</dcterms:modified>
</cp:coreProperties>
</file>